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  <sheet name="Лист2" sheetId="2" r:id="rId2"/>
  </sheets>
  <definedNames>
    <definedName name="_xlnm.Print_Area" localSheetId="0">'Лист1'!$A$1:$O$33</definedName>
  </definedNames>
  <calcPr fullCalcOnLoad="1"/>
</workbook>
</file>

<file path=xl/sharedStrings.xml><?xml version="1.0" encoding="utf-8"?>
<sst xmlns="http://schemas.openxmlformats.org/spreadsheetml/2006/main" count="188" uniqueCount="60">
  <si>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</si>
  <si>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</si>
  <si>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</si>
  <si>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</si>
  <si>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</si>
  <si>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</si>
  <si>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</si>
  <si>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</si>
  <si>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</si>
  <si>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</si>
  <si>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</si>
  <si>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</si>
  <si>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</si>
  <si>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</si>
  <si>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</si>
  <si>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</si>
  <si>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</si>
  <si>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</si>
  <si>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>Коэффи-циент вариации</t>
  </si>
  <si>
    <t>Расчет начальной (максималь-ной) цены по позиции*</t>
  </si>
  <si>
    <t>не предостав-лено</t>
  </si>
  <si>
    <t>Дата подготовки обоснования начальной (максимальной) цены гражданско-правового договора: 13.05.2015 г.</t>
  </si>
  <si>
    <t>"Поставка  канцелярских товаров "</t>
  </si>
  <si>
    <t>Альбом для  рисования</t>
  </si>
  <si>
    <t>Бумага для факса</t>
  </si>
  <si>
    <t>Ватман</t>
  </si>
  <si>
    <t>пач.</t>
  </si>
  <si>
    <t>Бумага листовая для офисной техники</t>
  </si>
  <si>
    <t>Бумага писчая</t>
  </si>
  <si>
    <t>уп.</t>
  </si>
  <si>
    <t>Скоросшиватель картонный</t>
  </si>
  <si>
    <t xml:space="preserve">Папка для черчения </t>
  </si>
  <si>
    <t>Папка для черчения</t>
  </si>
  <si>
    <t>Для документов формата не менееА4. Немелованный картон не менее 450 г/м2. Размер папки не менее 310х220 мм. Длина механизма не менее120 мм и не более 121мм.  Длина усиков от40мм до 50 мм. Корешок расширяется до 200мм, позволяет вмещать до 200 листов бумаги плотностью не более 80гр/м2</t>
  </si>
  <si>
    <t xml:space="preserve">Формат: не менее А4. Количество листов: не менее 40. Тип бумаги: офсет. Не менее100 г/м2. Крепление листов: cклейка.
</t>
  </si>
  <si>
    <t xml:space="preserve">Формат — рулон,   Цвет — белый. Плотность бумаги:  не менее 48 г\м2. 
Размер: не менее 210х30х12мм и не более211х31х13мм.                                  Длина намотки: не менее 25м
</t>
  </si>
  <si>
    <t xml:space="preserve">Формат не менее А1. В пачке не менее100л.
 Плотность: не менее 200 г\м2
</t>
  </si>
  <si>
    <t xml:space="preserve">Формат не менее А4.                                                                                        Размер: не менее 210х297мм и не более 211х298мм.
Плотность не менее 80 г/м2. В упаковке не менее 500листов
</t>
  </si>
  <si>
    <t xml:space="preserve">Формат не менееА4. 
Размер: не менее210х297мм и не более 211х298мм.                                          Плотность не менее 65 г/м2 и не более 70г/м2. В упаковке не менее 250листов.
</t>
  </si>
  <si>
    <t xml:space="preserve">Формат не менее А4. Обложка: не менее 3- клапанный  мелованный картон. В упаковке не менее 24 листа белого ватмана плотностью не менее 200г/м2
</t>
  </si>
  <si>
    <t xml:space="preserve">Формат не менее А3. Обложка: не менее 3- клапанный  мелованный картон. В упаковке не менее 24 листа белого ватмана плотностью не менее 200г/м2
</t>
  </si>
  <si>
    <t xml:space="preserve">Цветная бумага для принтера </t>
  </si>
  <si>
    <t>Цветная бумага для принтера</t>
  </si>
  <si>
    <t>Поставщик №2 Исх 94 от 07.05.2015г. Вх. 50 от 08.05.15г.</t>
  </si>
  <si>
    <t>Поставщик №1 Исх 89 от 07.05.2015г. Вх.  49 от 08.05.15г.</t>
  </si>
  <si>
    <t>Поставщик №3 Исх 93 от 07.05.2015г. Вх. 51 от 08.05.15г.</t>
  </si>
  <si>
    <t xml:space="preserve">Поставщик №4 Исх 90 от 07.05.2015г. Вх.  </t>
  </si>
  <si>
    <t xml:space="preserve">Поставщик №5 Исх 91 от 07.05.2015г. Вх. </t>
  </si>
  <si>
    <r>
      <t xml:space="preserve">Формат: не менее А4. Цвет: </t>
    </r>
    <r>
      <rPr>
        <b/>
        <sz val="11"/>
        <rFont val="Times New Roman"/>
        <family val="1"/>
      </rPr>
      <t>кораллово-красный</t>
    </r>
    <r>
      <rPr>
        <sz val="11"/>
        <rFont val="Times New Roman"/>
        <family val="1"/>
      </rPr>
      <t>. В упаковке не менее 500листов</t>
    </r>
  </si>
  <si>
    <r>
      <t xml:space="preserve">Формат: не менее А4. Цвет: </t>
    </r>
    <r>
      <rPr>
        <b/>
        <sz val="11"/>
        <rFont val="Times New Roman"/>
        <family val="1"/>
      </rPr>
      <t>розовый</t>
    </r>
    <r>
      <rPr>
        <sz val="11"/>
        <rFont val="Times New Roman"/>
        <family val="1"/>
      </rPr>
      <t xml:space="preserve">. В упаковке не менее 500л. 
</t>
    </r>
  </si>
  <si>
    <r>
      <t xml:space="preserve">Формат: не менее А4. Цвет: </t>
    </r>
    <r>
      <rPr>
        <b/>
        <sz val="11"/>
        <rFont val="Times New Roman"/>
        <family val="1"/>
      </rPr>
      <t>желтый</t>
    </r>
    <r>
      <rPr>
        <sz val="11"/>
        <rFont val="Times New Roman"/>
        <family val="1"/>
      </rPr>
      <t>. В упаковке не менее 500листов.</t>
    </r>
  </si>
  <si>
    <r>
      <t xml:space="preserve">Формат: не менее А4. Цвет: </t>
    </r>
    <r>
      <rPr>
        <b/>
        <sz val="11"/>
        <rFont val="Times New Roman"/>
        <family val="1"/>
      </rPr>
      <t>голубой</t>
    </r>
    <r>
      <rPr>
        <sz val="11"/>
        <rFont val="Times New Roman"/>
        <family val="1"/>
      </rPr>
      <t>. В упаковке не менее 500листов</t>
    </r>
  </si>
  <si>
    <r>
      <t xml:space="preserve">Формат: не менее А4. Цвет: </t>
    </r>
    <r>
      <rPr>
        <b/>
        <sz val="11"/>
        <rFont val="Times New Roman"/>
        <family val="1"/>
      </rPr>
      <t>зеленый</t>
    </r>
    <r>
      <rPr>
        <sz val="11"/>
        <rFont val="Times New Roman"/>
        <family val="1"/>
      </rPr>
      <t xml:space="preserve">. В упаковке не менее 500листов.
</t>
    </r>
  </si>
  <si>
    <t>сад</t>
  </si>
  <si>
    <t>1%=</t>
  </si>
  <si>
    <t>5%=</t>
  </si>
  <si>
    <t>Расчет начальной (максимальной) цены по позиции* сад</t>
  </si>
  <si>
    <t>упак.</t>
  </si>
  <si>
    <t>Дата подготовки обоснования начальной (максимальной) цены гражданско-правового договора: 09.06.2015 г.</t>
  </si>
  <si>
    <t xml:space="preserve">Формат не менее А1. В пачке не менее100л. Плотность: не менее 200 г\м2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</si>
</sst>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00" fontId="9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28</xdr:row>
      <xdr:rowOff>57150</xdr:rowOff>
    </xdr:from>
    <xdr:to>
      <xdr:col>2</xdr:col>
      <xdr:colOff>400050</xdr:colOff>
      <xdr:row>30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1253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28</xdr:row>
      <xdr:rowOff>57150</xdr:rowOff>
    </xdr:from>
    <xdr:to>
      <xdr:col>2</xdr:col>
      <xdr:colOff>400050</xdr:colOff>
      <xdr:row>30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096750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SheetLayoutView="100" zoomScalePageLayoutView="0" workbookViewId="0" topLeftCell="A25">
      <selection activeCell="E16" sqref="E16:F16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8.7109375" style="0" customWidth="1"/>
    <col min="15" max="15" width="13.57421875" style="0" customWidth="1"/>
    <col min="17" max="17" width="10.57421875" style="0" customWidth="1"/>
  </cols>
  <sheetData>
    <row r="1" spans="12:15" ht="67.5" customHeight="1">
      <c r="L1" s="36" t="s">
        <v>12</v>
      </c>
      <c r="M1" s="36"/>
      <c r="N1" s="36"/>
      <c r="O1" s="36"/>
    </row>
    <row r="2" spans="1:15" ht="19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7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58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2"/>
    </row>
    <row r="6" spans="1:16" ht="15.75" customHeight="1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"/>
    </row>
    <row r="7" spans="1:16" ht="32.25" customHeight="1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"/>
    </row>
    <row r="8" spans="1:16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"/>
    </row>
    <row r="10" spans="1:15" ht="20.25" customHeight="1">
      <c r="A10" s="37" t="s">
        <v>4</v>
      </c>
      <c r="B10" s="37" t="s">
        <v>0</v>
      </c>
      <c r="C10" s="44" t="s">
        <v>5</v>
      </c>
      <c r="D10" s="37" t="s">
        <v>15</v>
      </c>
      <c r="E10" s="48" t="s">
        <v>1</v>
      </c>
      <c r="F10" s="49"/>
      <c r="G10" s="37" t="s">
        <v>3</v>
      </c>
      <c r="H10" s="38" t="s">
        <v>2</v>
      </c>
      <c r="I10" s="39"/>
      <c r="J10" s="39"/>
      <c r="K10" s="39"/>
      <c r="L10" s="40"/>
      <c r="M10" s="46" t="s">
        <v>16</v>
      </c>
      <c r="N10" s="37" t="s">
        <v>18</v>
      </c>
      <c r="O10" s="37" t="s">
        <v>19</v>
      </c>
    </row>
    <row r="11" spans="1:17" ht="119.25" customHeight="1">
      <c r="A11" s="37"/>
      <c r="B11" s="37"/>
      <c r="C11" s="45"/>
      <c r="D11" s="37"/>
      <c r="E11" s="50"/>
      <c r="F11" s="51"/>
      <c r="G11" s="37"/>
      <c r="H11" s="10" t="s">
        <v>44</v>
      </c>
      <c r="I11" s="10" t="s">
        <v>43</v>
      </c>
      <c r="J11" s="10" t="s">
        <v>45</v>
      </c>
      <c r="K11" s="10" t="s">
        <v>46</v>
      </c>
      <c r="L11" s="10" t="s">
        <v>47</v>
      </c>
      <c r="M11" s="47"/>
      <c r="N11" s="37"/>
      <c r="O11" s="37"/>
      <c r="P11" s="24"/>
      <c r="Q11" s="35" t="s">
        <v>56</v>
      </c>
    </row>
    <row r="12" spans="1:17" ht="12.75">
      <c r="A12" s="7">
        <v>1</v>
      </c>
      <c r="B12" s="8">
        <v>2</v>
      </c>
      <c r="C12" s="7">
        <v>3</v>
      </c>
      <c r="D12" s="8">
        <v>4</v>
      </c>
      <c r="E12" s="53">
        <v>5</v>
      </c>
      <c r="F12" s="54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8">
        <v>13</v>
      </c>
      <c r="O12" s="7">
        <v>14</v>
      </c>
      <c r="P12" s="25" t="s">
        <v>53</v>
      </c>
      <c r="Q12" s="35"/>
    </row>
    <row r="13" spans="1:17" ht="39" customHeight="1">
      <c r="A13" s="14">
        <v>1</v>
      </c>
      <c r="B13" s="13" t="s">
        <v>23</v>
      </c>
      <c r="C13" s="20" t="s">
        <v>14</v>
      </c>
      <c r="D13" s="19">
        <v>80</v>
      </c>
      <c r="E13" s="38" t="s">
        <v>34</v>
      </c>
      <c r="F13" s="52"/>
      <c r="G13" s="17">
        <v>3</v>
      </c>
      <c r="H13" s="15">
        <v>67.59</v>
      </c>
      <c r="I13" s="15">
        <v>68.94</v>
      </c>
      <c r="J13" s="15">
        <v>70.32</v>
      </c>
      <c r="K13" s="16" t="s">
        <v>20</v>
      </c>
      <c r="L13" s="16" t="s">
        <v>20</v>
      </c>
      <c r="M13" s="15">
        <f>(J13+I13+H13)/3</f>
        <v>68.95</v>
      </c>
      <c r="N13" s="18">
        <f>STDEVA(H13:J13)/(SUM(H13:J13)/COUNTIF(H13:J13,"&gt;0"))</f>
        <v>0.019797352752004012</v>
      </c>
      <c r="O13" s="15">
        <f>M13*D13</f>
        <v>5516</v>
      </c>
      <c r="P13" s="23">
        <v>80</v>
      </c>
      <c r="Q13" s="15">
        <f>M13*P13</f>
        <v>5516</v>
      </c>
    </row>
    <row r="14" spans="1:17" ht="43.5" customHeight="1">
      <c r="A14" s="14">
        <v>2</v>
      </c>
      <c r="B14" s="13" t="s">
        <v>24</v>
      </c>
      <c r="C14" s="20" t="s">
        <v>14</v>
      </c>
      <c r="D14" s="19">
        <v>35</v>
      </c>
      <c r="E14" s="38" t="s">
        <v>35</v>
      </c>
      <c r="F14" s="40"/>
      <c r="G14" s="17">
        <v>3</v>
      </c>
      <c r="H14" s="15">
        <v>81.92</v>
      </c>
      <c r="I14" s="15">
        <v>83.56</v>
      </c>
      <c r="J14" s="15">
        <v>85.23</v>
      </c>
      <c r="K14" s="16" t="s">
        <v>20</v>
      </c>
      <c r="L14" s="16" t="s">
        <v>20</v>
      </c>
      <c r="M14" s="15">
        <f aca="true" t="shared" si="0" ref="M14:M25">(J14+I14+H14)/3</f>
        <v>83.57000000000001</v>
      </c>
      <c r="N14" s="18">
        <f aca="true" t="shared" si="1" ref="N14:N25">STDEVA(H14:J14)/(SUM(H14:J14)/COUNTIF(H14:J14,"&gt;0"))</f>
        <v>0.019804028460623114</v>
      </c>
      <c r="O14" s="15">
        <f aca="true" t="shared" si="2" ref="O14:O21">M14*D14</f>
        <v>2924.9500000000003</v>
      </c>
      <c r="P14" s="23">
        <v>10</v>
      </c>
      <c r="Q14" s="15">
        <f aca="true" t="shared" si="3" ref="Q14:Q25">M14*P14</f>
        <v>835.7</v>
      </c>
    </row>
    <row r="15" spans="1:17" ht="41.25" customHeight="1">
      <c r="A15" s="14">
        <v>3</v>
      </c>
      <c r="B15" s="13" t="s">
        <v>25</v>
      </c>
      <c r="C15" s="20" t="s">
        <v>57</v>
      </c>
      <c r="D15" s="19">
        <v>2</v>
      </c>
      <c r="E15" s="38" t="s">
        <v>59</v>
      </c>
      <c r="F15" s="40"/>
      <c r="G15" s="17">
        <v>3</v>
      </c>
      <c r="H15" s="15">
        <v>1463.4</v>
      </c>
      <c r="I15" s="15">
        <v>1492.67</v>
      </c>
      <c r="J15" s="15">
        <v>1522.52</v>
      </c>
      <c r="K15" s="16" t="s">
        <v>20</v>
      </c>
      <c r="L15" s="16" t="s">
        <v>20</v>
      </c>
      <c r="M15" s="15">
        <f t="shared" si="0"/>
        <v>1492.8633333333335</v>
      </c>
      <c r="N15" s="18">
        <f t="shared" si="1"/>
        <v>0.01980119245544637</v>
      </c>
      <c r="O15" s="27">
        <v>2985.72</v>
      </c>
      <c r="P15" s="23">
        <v>1</v>
      </c>
      <c r="Q15" s="15">
        <f t="shared" si="3"/>
        <v>1492.8633333333335</v>
      </c>
    </row>
    <row r="16" spans="1:17" ht="43.5" customHeight="1">
      <c r="A16" s="14">
        <v>4</v>
      </c>
      <c r="B16" s="13" t="s">
        <v>27</v>
      </c>
      <c r="C16" s="20" t="s">
        <v>57</v>
      </c>
      <c r="D16" s="19">
        <v>360</v>
      </c>
      <c r="E16" s="38" t="s">
        <v>37</v>
      </c>
      <c r="F16" s="40"/>
      <c r="G16" s="17">
        <v>3</v>
      </c>
      <c r="H16" s="15">
        <v>217.1</v>
      </c>
      <c r="I16" s="15">
        <v>221.44</v>
      </c>
      <c r="J16" s="15">
        <v>225.87</v>
      </c>
      <c r="K16" s="16" t="s">
        <v>20</v>
      </c>
      <c r="L16" s="16" t="s">
        <v>20</v>
      </c>
      <c r="M16" s="15">
        <f t="shared" si="0"/>
        <v>221.47</v>
      </c>
      <c r="N16" s="18">
        <f t="shared" si="1"/>
        <v>0.019799868904400046</v>
      </c>
      <c r="O16" s="15">
        <f t="shared" si="2"/>
        <v>79729.2</v>
      </c>
      <c r="P16" s="23">
        <v>60</v>
      </c>
      <c r="Q16" s="15">
        <f t="shared" si="3"/>
        <v>13288.2</v>
      </c>
    </row>
    <row r="17" spans="1:17" ht="46.5" customHeight="1">
      <c r="A17" s="14">
        <v>5</v>
      </c>
      <c r="B17" s="13" t="s">
        <v>28</v>
      </c>
      <c r="C17" s="20" t="s">
        <v>57</v>
      </c>
      <c r="D17" s="19">
        <v>35</v>
      </c>
      <c r="E17" s="38" t="s">
        <v>38</v>
      </c>
      <c r="F17" s="40"/>
      <c r="G17" s="17">
        <v>3</v>
      </c>
      <c r="H17" s="15">
        <v>81.9</v>
      </c>
      <c r="I17" s="15">
        <v>83.54</v>
      </c>
      <c r="J17" s="15">
        <v>85.21</v>
      </c>
      <c r="K17" s="16" t="s">
        <v>20</v>
      </c>
      <c r="L17" s="16" t="s">
        <v>20</v>
      </c>
      <c r="M17" s="15">
        <f t="shared" si="0"/>
        <v>83.55</v>
      </c>
      <c r="N17" s="18">
        <f t="shared" si="1"/>
        <v>0.019808769101806373</v>
      </c>
      <c r="O17" s="15">
        <f t="shared" si="2"/>
        <v>2924.25</v>
      </c>
      <c r="P17" s="23">
        <v>5</v>
      </c>
      <c r="Q17" s="15">
        <f t="shared" si="3"/>
        <v>417.75</v>
      </c>
    </row>
    <row r="18" spans="1:17" ht="37.5" customHeight="1">
      <c r="A18" s="14">
        <v>6</v>
      </c>
      <c r="B18" s="13" t="s">
        <v>31</v>
      </c>
      <c r="C18" s="20" t="s">
        <v>57</v>
      </c>
      <c r="D18" s="19">
        <v>20</v>
      </c>
      <c r="E18" s="38" t="s">
        <v>39</v>
      </c>
      <c r="F18" s="40"/>
      <c r="G18" s="17">
        <v>3</v>
      </c>
      <c r="H18" s="15">
        <v>107.42</v>
      </c>
      <c r="I18" s="15">
        <v>109.57</v>
      </c>
      <c r="J18" s="15">
        <v>111.76</v>
      </c>
      <c r="K18" s="16" t="s">
        <v>20</v>
      </c>
      <c r="L18" s="16" t="s">
        <v>20</v>
      </c>
      <c r="M18" s="15">
        <f t="shared" si="0"/>
        <v>109.58333333333333</v>
      </c>
      <c r="N18" s="18">
        <f t="shared" si="1"/>
        <v>0.019802561719370955</v>
      </c>
      <c r="O18" s="15">
        <v>2191.6</v>
      </c>
      <c r="P18" s="23">
        <v>5</v>
      </c>
      <c r="Q18" s="15">
        <v>547.9</v>
      </c>
    </row>
    <row r="19" spans="1:17" ht="37.5" customHeight="1">
      <c r="A19" s="14">
        <v>7</v>
      </c>
      <c r="B19" s="13" t="s">
        <v>32</v>
      </c>
      <c r="C19" s="20" t="s">
        <v>57</v>
      </c>
      <c r="D19" s="19">
        <v>20</v>
      </c>
      <c r="E19" s="38" t="s">
        <v>40</v>
      </c>
      <c r="F19" s="40"/>
      <c r="G19" s="17">
        <v>3</v>
      </c>
      <c r="H19" s="15">
        <v>185.76</v>
      </c>
      <c r="I19" s="15">
        <v>189.48</v>
      </c>
      <c r="J19" s="15">
        <v>193.27</v>
      </c>
      <c r="K19" s="16" t="s">
        <v>20</v>
      </c>
      <c r="L19" s="16" t="s">
        <v>20</v>
      </c>
      <c r="M19" s="15">
        <f t="shared" si="0"/>
        <v>189.50333333333333</v>
      </c>
      <c r="N19" s="18">
        <f t="shared" si="1"/>
        <v>0.019815241798141793</v>
      </c>
      <c r="O19" s="15">
        <v>3790</v>
      </c>
      <c r="P19" s="23">
        <v>5</v>
      </c>
      <c r="Q19" s="15">
        <v>947.5</v>
      </c>
    </row>
    <row r="20" spans="1:17" ht="63" customHeight="1">
      <c r="A20" s="14">
        <v>8</v>
      </c>
      <c r="B20" s="13" t="s">
        <v>30</v>
      </c>
      <c r="C20" s="20" t="s">
        <v>14</v>
      </c>
      <c r="D20" s="19">
        <v>350</v>
      </c>
      <c r="E20" s="38" t="s">
        <v>33</v>
      </c>
      <c r="F20" s="40"/>
      <c r="G20" s="17">
        <v>3</v>
      </c>
      <c r="H20" s="15">
        <v>23.22</v>
      </c>
      <c r="I20" s="15">
        <v>23.68</v>
      </c>
      <c r="J20" s="15">
        <v>24.15</v>
      </c>
      <c r="K20" s="16" t="s">
        <v>20</v>
      </c>
      <c r="L20" s="16" t="s">
        <v>20</v>
      </c>
      <c r="M20" s="15">
        <f t="shared" si="0"/>
        <v>23.683333333333334</v>
      </c>
      <c r="N20" s="18">
        <f t="shared" si="1"/>
        <v>0.019634438866451637</v>
      </c>
      <c r="O20" s="15">
        <v>8288</v>
      </c>
      <c r="P20" s="23">
        <v>20</v>
      </c>
      <c r="Q20" s="15">
        <v>473.6</v>
      </c>
    </row>
    <row r="21" spans="1:17" ht="38.25" customHeight="1">
      <c r="A21" s="14">
        <v>9</v>
      </c>
      <c r="B21" s="13" t="s">
        <v>41</v>
      </c>
      <c r="C21" s="20" t="s">
        <v>57</v>
      </c>
      <c r="D21" s="19">
        <v>5</v>
      </c>
      <c r="E21" s="38" t="s">
        <v>48</v>
      </c>
      <c r="F21" s="40"/>
      <c r="G21" s="17">
        <v>3</v>
      </c>
      <c r="H21" s="15">
        <v>442.2</v>
      </c>
      <c r="I21" s="15">
        <v>451.04</v>
      </c>
      <c r="J21" s="15">
        <v>460.06</v>
      </c>
      <c r="K21" s="16" t="s">
        <v>20</v>
      </c>
      <c r="L21" s="16" t="s">
        <v>20</v>
      </c>
      <c r="M21" s="15">
        <f t="shared" si="0"/>
        <v>451.09999999999997</v>
      </c>
      <c r="N21" s="18">
        <f t="shared" si="1"/>
        <v>0.019796389214215036</v>
      </c>
      <c r="O21" s="15">
        <f t="shared" si="2"/>
        <v>2255.5</v>
      </c>
      <c r="P21" s="23">
        <v>0</v>
      </c>
      <c r="Q21" s="15">
        <f t="shared" si="3"/>
        <v>0</v>
      </c>
    </row>
    <row r="22" spans="1:17" ht="41.25" customHeight="1">
      <c r="A22" s="14">
        <v>10</v>
      </c>
      <c r="B22" s="13" t="s">
        <v>41</v>
      </c>
      <c r="C22" s="20" t="s">
        <v>57</v>
      </c>
      <c r="D22" s="19">
        <v>5</v>
      </c>
      <c r="E22" s="38" t="s">
        <v>49</v>
      </c>
      <c r="F22" s="40"/>
      <c r="G22" s="17">
        <v>3</v>
      </c>
      <c r="H22" s="15">
        <v>400.56</v>
      </c>
      <c r="I22" s="15">
        <v>408.57</v>
      </c>
      <c r="J22" s="15">
        <v>416.74</v>
      </c>
      <c r="K22" s="16" t="s">
        <v>20</v>
      </c>
      <c r="L22" s="16" t="s">
        <v>20</v>
      </c>
      <c r="M22" s="15">
        <f t="shared" si="0"/>
        <v>408.6233333333333</v>
      </c>
      <c r="N22" s="18">
        <f t="shared" si="1"/>
        <v>0.019798506812993673</v>
      </c>
      <c r="O22" s="15">
        <v>2043.1</v>
      </c>
      <c r="P22" s="23">
        <v>0</v>
      </c>
      <c r="Q22" s="15">
        <f t="shared" si="3"/>
        <v>0</v>
      </c>
    </row>
    <row r="23" spans="1:17" ht="39" customHeight="1">
      <c r="A23" s="14">
        <v>11</v>
      </c>
      <c r="B23" s="13" t="s">
        <v>41</v>
      </c>
      <c r="C23" s="20" t="s">
        <v>57</v>
      </c>
      <c r="D23" s="19">
        <v>5</v>
      </c>
      <c r="E23" s="38" t="s">
        <v>50</v>
      </c>
      <c r="F23" s="40"/>
      <c r="G23" s="17">
        <v>3</v>
      </c>
      <c r="H23" s="15">
        <v>685.61</v>
      </c>
      <c r="I23" s="15">
        <v>699.32</v>
      </c>
      <c r="J23" s="15">
        <v>713.31</v>
      </c>
      <c r="K23" s="16" t="s">
        <v>20</v>
      </c>
      <c r="L23" s="16" t="s">
        <v>20</v>
      </c>
      <c r="M23" s="15">
        <f t="shared" si="0"/>
        <v>699.4133333333334</v>
      </c>
      <c r="N23" s="18">
        <f t="shared" si="1"/>
        <v>0.019802647731058515</v>
      </c>
      <c r="O23" s="15">
        <v>3497.05</v>
      </c>
      <c r="P23" s="23">
        <v>0</v>
      </c>
      <c r="Q23" s="15">
        <f t="shared" si="3"/>
        <v>0</v>
      </c>
    </row>
    <row r="24" spans="1:17" ht="41.25" customHeight="1">
      <c r="A24" s="14">
        <v>12</v>
      </c>
      <c r="B24" s="13" t="s">
        <v>42</v>
      </c>
      <c r="C24" s="20" t="s">
        <v>57</v>
      </c>
      <c r="D24" s="19">
        <v>5</v>
      </c>
      <c r="E24" s="38" t="s">
        <v>51</v>
      </c>
      <c r="F24" s="40"/>
      <c r="G24" s="17">
        <v>3</v>
      </c>
      <c r="H24" s="15">
        <v>685.61</v>
      </c>
      <c r="I24" s="15">
        <v>699.32</v>
      </c>
      <c r="J24" s="15">
        <v>713.31</v>
      </c>
      <c r="K24" s="16" t="s">
        <v>20</v>
      </c>
      <c r="L24" s="16" t="s">
        <v>20</v>
      </c>
      <c r="M24" s="15">
        <f t="shared" si="0"/>
        <v>699.4133333333334</v>
      </c>
      <c r="N24" s="18">
        <f t="shared" si="1"/>
        <v>0.019802647731058515</v>
      </c>
      <c r="O24" s="15">
        <v>3497.05</v>
      </c>
      <c r="P24" s="23">
        <v>0</v>
      </c>
      <c r="Q24" s="15">
        <f t="shared" si="3"/>
        <v>0</v>
      </c>
    </row>
    <row r="25" spans="1:17" ht="38.25" customHeight="1">
      <c r="A25" s="14">
        <v>13</v>
      </c>
      <c r="B25" s="21" t="s">
        <v>42</v>
      </c>
      <c r="C25" s="20" t="s">
        <v>57</v>
      </c>
      <c r="D25" s="19">
        <v>5</v>
      </c>
      <c r="E25" s="38" t="s">
        <v>52</v>
      </c>
      <c r="F25" s="52"/>
      <c r="G25" s="17">
        <v>3</v>
      </c>
      <c r="H25" s="15">
        <v>685.61</v>
      </c>
      <c r="I25" s="15">
        <v>699.32</v>
      </c>
      <c r="J25" s="15">
        <v>713.31</v>
      </c>
      <c r="K25" s="16" t="s">
        <v>20</v>
      </c>
      <c r="L25" s="16" t="s">
        <v>20</v>
      </c>
      <c r="M25" s="15">
        <f t="shared" si="0"/>
        <v>699.4133333333334</v>
      </c>
      <c r="N25" s="18">
        <f t="shared" si="1"/>
        <v>0.019802647731058515</v>
      </c>
      <c r="O25" s="15">
        <v>3497.05</v>
      </c>
      <c r="P25" s="23">
        <v>0</v>
      </c>
      <c r="Q25" s="15">
        <f t="shared" si="3"/>
        <v>0</v>
      </c>
    </row>
    <row r="26" spans="1:17" ht="15.75">
      <c r="A26" s="57" t="s">
        <v>10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32">
        <f>SUM(O13:O25)</f>
        <v>123139.47000000002</v>
      </c>
      <c r="P26" s="22"/>
      <c r="Q26" s="26">
        <v>23519.51</v>
      </c>
    </row>
    <row r="27" spans="5:6" ht="12.75">
      <c r="E27" s="4"/>
      <c r="F27" s="4"/>
    </row>
    <row r="28" spans="1:15" ht="12.75">
      <c r="A28" s="33" t="s">
        <v>6</v>
      </c>
      <c r="B28" s="33"/>
      <c r="C28" s="11"/>
      <c r="D28" s="11"/>
      <c r="E28" s="34"/>
      <c r="F28" s="34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82.5" customHeight="1">
      <c r="A32" s="55" t="s">
        <v>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ht="12.75">
      <c r="A33" s="33" t="s">
        <v>11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</sheetData>
  <sheetProtection/>
  <mergeCells count="33">
    <mergeCell ref="A32:O32"/>
    <mergeCell ref="A7:O7"/>
    <mergeCell ref="A26:N26"/>
    <mergeCell ref="E22:F22"/>
    <mergeCell ref="E23:F23"/>
    <mergeCell ref="E24:F24"/>
    <mergeCell ref="E13:F13"/>
    <mergeCell ref="N10:N11"/>
    <mergeCell ref="E25:F25"/>
    <mergeCell ref="E12:F12"/>
    <mergeCell ref="E17:F17"/>
    <mergeCell ref="E18:F18"/>
    <mergeCell ref="E19:F19"/>
    <mergeCell ref="A8:O8"/>
    <mergeCell ref="G10:G11"/>
    <mergeCell ref="E20:F20"/>
    <mergeCell ref="E21:F21"/>
    <mergeCell ref="M10:M11"/>
    <mergeCell ref="E10:F11"/>
    <mergeCell ref="E14:F14"/>
    <mergeCell ref="E15:F15"/>
    <mergeCell ref="E16:F16"/>
    <mergeCell ref="O10:O11"/>
    <mergeCell ref="Q11:Q12"/>
    <mergeCell ref="L1:O1"/>
    <mergeCell ref="D10:D11"/>
    <mergeCell ref="B10:B11"/>
    <mergeCell ref="H10:L10"/>
    <mergeCell ref="A2:O2"/>
    <mergeCell ref="A3:O3"/>
    <mergeCell ref="A6:O6"/>
    <mergeCell ref="A10:A11"/>
    <mergeCell ref="C10:C11"/>
  </mergeCells>
  <printOptions horizontalCentered="1"/>
  <pageMargins left="0.3937007874015748" right="0.3937007874015748" top="0.3937007874015748" bottom="0.3937007874015748" header="0.2755905511811024" footer="0.2755905511811024"/>
  <pageSetup fitToHeight="4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D20">
      <selection activeCell="O26" sqref="O26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1" width="10.28125" style="0" customWidth="1"/>
    <col min="12" max="13" width="10.421875" style="0" customWidth="1"/>
    <col min="14" max="14" width="8.7109375" style="0" customWidth="1"/>
    <col min="15" max="15" width="13.57421875" style="0" customWidth="1"/>
    <col min="17" max="17" width="12.57421875" style="0" customWidth="1"/>
  </cols>
  <sheetData>
    <row r="1" spans="12:15" ht="67.5" customHeight="1">
      <c r="L1" s="36" t="s">
        <v>12</v>
      </c>
      <c r="M1" s="36"/>
      <c r="N1" s="36"/>
      <c r="O1" s="36"/>
    </row>
    <row r="2" spans="1:15" ht="19.5" customHeight="1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7.25" customHeight="1">
      <c r="A3" s="42" t="s">
        <v>22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5" t="s">
        <v>21</v>
      </c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2"/>
    </row>
    <row r="6" spans="1:16" ht="15.75" customHeight="1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"/>
    </row>
    <row r="7" spans="1:16" ht="32.25" customHeight="1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"/>
    </row>
    <row r="8" spans="1:16" ht="15.75">
      <c r="A8" s="43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3"/>
    </row>
    <row r="10" spans="1:15" ht="20.25" customHeight="1">
      <c r="A10" s="37" t="s">
        <v>4</v>
      </c>
      <c r="B10" s="37" t="s">
        <v>0</v>
      </c>
      <c r="C10" s="44" t="s">
        <v>5</v>
      </c>
      <c r="D10" s="37" t="s">
        <v>15</v>
      </c>
      <c r="E10" s="48" t="s">
        <v>1</v>
      </c>
      <c r="F10" s="49"/>
      <c r="G10" s="37" t="s">
        <v>3</v>
      </c>
      <c r="H10" s="38" t="s">
        <v>2</v>
      </c>
      <c r="I10" s="39"/>
      <c r="J10" s="39"/>
      <c r="K10" s="39"/>
      <c r="L10" s="40"/>
      <c r="M10" s="46" t="s">
        <v>16</v>
      </c>
      <c r="N10" s="37" t="s">
        <v>18</v>
      </c>
      <c r="O10" s="37" t="s">
        <v>19</v>
      </c>
    </row>
    <row r="11" spans="1:17" ht="119.25" customHeight="1">
      <c r="A11" s="37"/>
      <c r="B11" s="37"/>
      <c r="C11" s="45"/>
      <c r="D11" s="37"/>
      <c r="E11" s="50"/>
      <c r="F11" s="51"/>
      <c r="G11" s="37"/>
      <c r="H11" s="10" t="s">
        <v>44</v>
      </c>
      <c r="I11" s="10" t="s">
        <v>43</v>
      </c>
      <c r="J11" s="10" t="s">
        <v>45</v>
      </c>
      <c r="K11" s="10" t="s">
        <v>46</v>
      </c>
      <c r="L11" s="10" t="s">
        <v>47</v>
      </c>
      <c r="M11" s="47"/>
      <c r="N11" s="37"/>
      <c r="O11" s="37"/>
      <c r="P11" s="24"/>
      <c r="Q11" s="35" t="s">
        <v>19</v>
      </c>
    </row>
    <row r="12" spans="1:17" ht="12.75">
      <c r="A12" s="7">
        <v>1</v>
      </c>
      <c r="B12" s="8">
        <v>2</v>
      </c>
      <c r="C12" s="7">
        <v>3</v>
      </c>
      <c r="D12" s="8">
        <v>4</v>
      </c>
      <c r="E12" s="53">
        <v>5</v>
      </c>
      <c r="F12" s="54"/>
      <c r="G12" s="8">
        <v>6</v>
      </c>
      <c r="H12" s="7">
        <v>7</v>
      </c>
      <c r="I12" s="8">
        <v>8</v>
      </c>
      <c r="J12" s="7">
        <v>9</v>
      </c>
      <c r="K12" s="8">
        <v>10</v>
      </c>
      <c r="L12" s="7">
        <v>11</v>
      </c>
      <c r="M12" s="7">
        <v>12</v>
      </c>
      <c r="N12" s="8">
        <v>13</v>
      </c>
      <c r="O12" s="7">
        <v>14</v>
      </c>
      <c r="P12" s="25" t="s">
        <v>53</v>
      </c>
      <c r="Q12" s="35"/>
    </row>
    <row r="13" spans="1:17" ht="39" customHeight="1">
      <c r="A13" s="14">
        <v>1</v>
      </c>
      <c r="B13" s="13" t="s">
        <v>23</v>
      </c>
      <c r="C13" s="20" t="s">
        <v>14</v>
      </c>
      <c r="D13" s="19">
        <v>80</v>
      </c>
      <c r="E13" s="38" t="s">
        <v>34</v>
      </c>
      <c r="F13" s="52"/>
      <c r="G13" s="17">
        <v>3</v>
      </c>
      <c r="H13" s="15">
        <v>67.59</v>
      </c>
      <c r="I13" s="15">
        <v>68.94</v>
      </c>
      <c r="J13" s="15">
        <v>70.32</v>
      </c>
      <c r="K13" s="16" t="s">
        <v>20</v>
      </c>
      <c r="L13" s="16" t="s">
        <v>20</v>
      </c>
      <c r="M13" s="15">
        <f>(J13+I13+H13)/3</f>
        <v>68.95</v>
      </c>
      <c r="N13" s="18">
        <f>STDEVA(H13:J13)/(SUM(H13:J13)/COUNTIF(H13:J13,"&gt;0"))</f>
        <v>0.019797352752004012</v>
      </c>
      <c r="O13" s="15">
        <f>M13*D13</f>
        <v>5516</v>
      </c>
      <c r="P13" s="23">
        <v>80</v>
      </c>
      <c r="Q13" s="15">
        <f>M13*P13</f>
        <v>5516</v>
      </c>
    </row>
    <row r="14" spans="1:17" ht="43.5" customHeight="1">
      <c r="A14" s="14">
        <v>2</v>
      </c>
      <c r="B14" s="13" t="s">
        <v>24</v>
      </c>
      <c r="C14" s="20" t="s">
        <v>14</v>
      </c>
      <c r="D14" s="19">
        <v>35</v>
      </c>
      <c r="E14" s="38" t="s">
        <v>35</v>
      </c>
      <c r="F14" s="40"/>
      <c r="G14" s="17">
        <v>3</v>
      </c>
      <c r="H14" s="15">
        <v>81.92</v>
      </c>
      <c r="I14" s="15">
        <v>83.56</v>
      </c>
      <c r="J14" s="15">
        <v>85.23</v>
      </c>
      <c r="K14" s="16" t="s">
        <v>20</v>
      </c>
      <c r="L14" s="16" t="s">
        <v>20</v>
      </c>
      <c r="M14" s="15">
        <f aca="true" t="shared" si="0" ref="M14:M25">(J14+I14+H14)/3</f>
        <v>83.57000000000001</v>
      </c>
      <c r="N14" s="18">
        <f aca="true" t="shared" si="1" ref="N14:N25">STDEVA(H14:J14)/(SUM(H14:J14)/COUNTIF(H14:J14,"&gt;0"))</f>
        <v>0.019804028460623114</v>
      </c>
      <c r="O14" s="15">
        <f>M14*D14</f>
        <v>2924.9500000000003</v>
      </c>
      <c r="P14" s="23">
        <v>10</v>
      </c>
      <c r="Q14" s="15">
        <f aca="true" t="shared" si="2" ref="Q14:Q25">M14*P14</f>
        <v>835.7</v>
      </c>
    </row>
    <row r="15" spans="1:17" ht="39" customHeight="1">
      <c r="A15" s="14">
        <v>3</v>
      </c>
      <c r="B15" s="13" t="s">
        <v>25</v>
      </c>
      <c r="C15" s="20" t="s">
        <v>26</v>
      </c>
      <c r="D15" s="19">
        <v>2</v>
      </c>
      <c r="E15" s="38" t="s">
        <v>36</v>
      </c>
      <c r="F15" s="40"/>
      <c r="G15" s="17">
        <v>3</v>
      </c>
      <c r="H15" s="15">
        <v>1463.4</v>
      </c>
      <c r="I15" s="15">
        <v>1492.67</v>
      </c>
      <c r="J15" s="15">
        <v>1522.52</v>
      </c>
      <c r="K15" s="16" t="s">
        <v>20</v>
      </c>
      <c r="L15" s="16" t="s">
        <v>20</v>
      </c>
      <c r="M15" s="15">
        <f t="shared" si="0"/>
        <v>1492.8633333333335</v>
      </c>
      <c r="N15" s="18">
        <f t="shared" si="1"/>
        <v>0.01980119245544637</v>
      </c>
      <c r="O15" s="15">
        <v>2985.72</v>
      </c>
      <c r="P15" s="23">
        <v>1</v>
      </c>
      <c r="Q15" s="15">
        <f t="shared" si="2"/>
        <v>1492.8633333333335</v>
      </c>
    </row>
    <row r="16" spans="1:17" ht="43.5" customHeight="1">
      <c r="A16" s="14">
        <v>4</v>
      </c>
      <c r="B16" s="13" t="s">
        <v>27</v>
      </c>
      <c r="C16" s="20" t="s">
        <v>14</v>
      </c>
      <c r="D16" s="19">
        <v>360</v>
      </c>
      <c r="E16" s="38" t="s">
        <v>37</v>
      </c>
      <c r="F16" s="40"/>
      <c r="G16" s="17">
        <v>3</v>
      </c>
      <c r="H16" s="15">
        <v>217.1</v>
      </c>
      <c r="I16" s="15">
        <v>221.44</v>
      </c>
      <c r="J16" s="15">
        <v>225.87</v>
      </c>
      <c r="K16" s="16" t="s">
        <v>20</v>
      </c>
      <c r="L16" s="16" t="s">
        <v>20</v>
      </c>
      <c r="M16" s="15">
        <f t="shared" si="0"/>
        <v>221.47</v>
      </c>
      <c r="N16" s="18">
        <f t="shared" si="1"/>
        <v>0.019799868904400046</v>
      </c>
      <c r="O16" s="15">
        <f>M16*D16</f>
        <v>79729.2</v>
      </c>
      <c r="P16" s="23">
        <v>60</v>
      </c>
      <c r="Q16" s="15">
        <f t="shared" si="2"/>
        <v>13288.2</v>
      </c>
    </row>
    <row r="17" spans="1:17" ht="46.5" customHeight="1">
      <c r="A17" s="14">
        <v>5</v>
      </c>
      <c r="B17" s="13" t="s">
        <v>28</v>
      </c>
      <c r="C17" s="20" t="s">
        <v>14</v>
      </c>
      <c r="D17" s="19">
        <v>35</v>
      </c>
      <c r="E17" s="38" t="s">
        <v>38</v>
      </c>
      <c r="F17" s="40"/>
      <c r="G17" s="17">
        <v>3</v>
      </c>
      <c r="H17" s="15">
        <v>81.9</v>
      </c>
      <c r="I17" s="15">
        <v>83.54</v>
      </c>
      <c r="J17" s="15">
        <v>85.21</v>
      </c>
      <c r="K17" s="16" t="s">
        <v>20</v>
      </c>
      <c r="L17" s="16" t="s">
        <v>20</v>
      </c>
      <c r="M17" s="15">
        <f t="shared" si="0"/>
        <v>83.55</v>
      </c>
      <c r="N17" s="18">
        <f t="shared" si="1"/>
        <v>0.019808769101806373</v>
      </c>
      <c r="O17" s="15">
        <f>M17*D17</f>
        <v>2924.25</v>
      </c>
      <c r="P17" s="23">
        <v>5</v>
      </c>
      <c r="Q17" s="15">
        <f t="shared" si="2"/>
        <v>417.75</v>
      </c>
    </row>
    <row r="18" spans="1:17" ht="37.5" customHeight="1">
      <c r="A18" s="14">
        <v>6</v>
      </c>
      <c r="B18" s="13" t="s">
        <v>31</v>
      </c>
      <c r="C18" s="20" t="s">
        <v>29</v>
      </c>
      <c r="D18" s="19">
        <v>20</v>
      </c>
      <c r="E18" s="38" t="s">
        <v>39</v>
      </c>
      <c r="F18" s="40"/>
      <c r="G18" s="17">
        <v>3</v>
      </c>
      <c r="H18" s="15">
        <v>107.42</v>
      </c>
      <c r="I18" s="15">
        <v>109.57</v>
      </c>
      <c r="J18" s="15">
        <v>111.76</v>
      </c>
      <c r="K18" s="16" t="s">
        <v>20</v>
      </c>
      <c r="L18" s="16" t="s">
        <v>20</v>
      </c>
      <c r="M18" s="15">
        <f t="shared" si="0"/>
        <v>109.58333333333333</v>
      </c>
      <c r="N18" s="18">
        <f t="shared" si="1"/>
        <v>0.019802561719370955</v>
      </c>
      <c r="O18" s="15">
        <v>2191.6</v>
      </c>
      <c r="P18" s="23">
        <v>5</v>
      </c>
      <c r="Q18" s="15">
        <v>547.9</v>
      </c>
    </row>
    <row r="19" spans="1:17" ht="37.5" customHeight="1">
      <c r="A19" s="14">
        <v>7</v>
      </c>
      <c r="B19" s="13" t="s">
        <v>32</v>
      </c>
      <c r="C19" s="20" t="s">
        <v>29</v>
      </c>
      <c r="D19" s="19">
        <v>20</v>
      </c>
      <c r="E19" s="38" t="s">
        <v>40</v>
      </c>
      <c r="F19" s="40"/>
      <c r="G19" s="17">
        <v>3</v>
      </c>
      <c r="H19" s="15">
        <v>185.76</v>
      </c>
      <c r="I19" s="15">
        <v>189.48</v>
      </c>
      <c r="J19" s="15">
        <v>193.27</v>
      </c>
      <c r="K19" s="16" t="s">
        <v>20</v>
      </c>
      <c r="L19" s="16" t="s">
        <v>20</v>
      </c>
      <c r="M19" s="15">
        <f t="shared" si="0"/>
        <v>189.50333333333333</v>
      </c>
      <c r="N19" s="18">
        <f t="shared" si="1"/>
        <v>0.019815241798141793</v>
      </c>
      <c r="O19" s="15">
        <v>3790</v>
      </c>
      <c r="P19" s="23">
        <v>5</v>
      </c>
      <c r="Q19" s="15">
        <v>947.5</v>
      </c>
    </row>
    <row r="20" spans="1:17" ht="63" customHeight="1">
      <c r="A20" s="14">
        <v>8</v>
      </c>
      <c r="B20" s="13" t="s">
        <v>30</v>
      </c>
      <c r="C20" s="20" t="s">
        <v>14</v>
      </c>
      <c r="D20" s="19">
        <v>350</v>
      </c>
      <c r="E20" s="38" t="s">
        <v>33</v>
      </c>
      <c r="F20" s="40"/>
      <c r="G20" s="17">
        <v>3</v>
      </c>
      <c r="H20" s="15">
        <v>23.22</v>
      </c>
      <c r="I20" s="15">
        <v>23.68</v>
      </c>
      <c r="J20" s="15">
        <v>24.15</v>
      </c>
      <c r="K20" s="16" t="s">
        <v>20</v>
      </c>
      <c r="L20" s="16" t="s">
        <v>20</v>
      </c>
      <c r="M20" s="15">
        <f t="shared" si="0"/>
        <v>23.683333333333334</v>
      </c>
      <c r="N20" s="18">
        <f t="shared" si="1"/>
        <v>0.019634438866451637</v>
      </c>
      <c r="O20" s="15">
        <v>8288</v>
      </c>
      <c r="P20" s="23">
        <v>20</v>
      </c>
      <c r="Q20" s="15">
        <v>473.6</v>
      </c>
    </row>
    <row r="21" spans="1:17" ht="38.25" customHeight="1">
      <c r="A21" s="14">
        <v>9</v>
      </c>
      <c r="B21" s="13" t="s">
        <v>41</v>
      </c>
      <c r="C21" s="20" t="s">
        <v>29</v>
      </c>
      <c r="D21" s="19">
        <v>5</v>
      </c>
      <c r="E21" s="38" t="s">
        <v>48</v>
      </c>
      <c r="F21" s="40"/>
      <c r="G21" s="17">
        <v>3</v>
      </c>
      <c r="H21" s="15">
        <v>442.2</v>
      </c>
      <c r="I21" s="15">
        <v>451.04</v>
      </c>
      <c r="J21" s="15">
        <v>460.06</v>
      </c>
      <c r="K21" s="16" t="s">
        <v>20</v>
      </c>
      <c r="L21" s="16" t="s">
        <v>20</v>
      </c>
      <c r="M21" s="15">
        <f t="shared" si="0"/>
        <v>451.09999999999997</v>
      </c>
      <c r="N21" s="18">
        <f t="shared" si="1"/>
        <v>0.019796389214215036</v>
      </c>
      <c r="O21" s="15">
        <f>M21*D21</f>
        <v>2255.5</v>
      </c>
      <c r="P21" s="23">
        <v>0</v>
      </c>
      <c r="Q21" s="15">
        <f t="shared" si="2"/>
        <v>0</v>
      </c>
    </row>
    <row r="22" spans="1:17" ht="41.25" customHeight="1">
      <c r="A22" s="14">
        <v>10</v>
      </c>
      <c r="B22" s="13" t="s">
        <v>41</v>
      </c>
      <c r="C22" s="20" t="s">
        <v>29</v>
      </c>
      <c r="D22" s="19">
        <v>5</v>
      </c>
      <c r="E22" s="38" t="s">
        <v>49</v>
      </c>
      <c r="F22" s="40"/>
      <c r="G22" s="17">
        <v>3</v>
      </c>
      <c r="H22" s="15">
        <v>400.56</v>
      </c>
      <c r="I22" s="15">
        <v>408.57</v>
      </c>
      <c r="J22" s="15">
        <v>416.74</v>
      </c>
      <c r="K22" s="16" t="s">
        <v>20</v>
      </c>
      <c r="L22" s="16" t="s">
        <v>20</v>
      </c>
      <c r="M22" s="15">
        <f t="shared" si="0"/>
        <v>408.6233333333333</v>
      </c>
      <c r="N22" s="18">
        <f t="shared" si="1"/>
        <v>0.019798506812993673</v>
      </c>
      <c r="O22" s="15">
        <v>2043.1</v>
      </c>
      <c r="P22" s="23">
        <v>0</v>
      </c>
      <c r="Q22" s="15">
        <f t="shared" si="2"/>
        <v>0</v>
      </c>
    </row>
    <row r="23" spans="1:17" ht="39" customHeight="1">
      <c r="A23" s="14">
        <v>11</v>
      </c>
      <c r="B23" s="13" t="s">
        <v>41</v>
      </c>
      <c r="C23" s="20" t="s">
        <v>29</v>
      </c>
      <c r="D23" s="19">
        <v>5</v>
      </c>
      <c r="E23" s="38" t="s">
        <v>50</v>
      </c>
      <c r="F23" s="40"/>
      <c r="G23" s="17">
        <v>3</v>
      </c>
      <c r="H23" s="15">
        <v>685.61</v>
      </c>
      <c r="I23" s="15">
        <v>699.32</v>
      </c>
      <c r="J23" s="15">
        <v>713.31</v>
      </c>
      <c r="K23" s="16" t="s">
        <v>20</v>
      </c>
      <c r="L23" s="16" t="s">
        <v>20</v>
      </c>
      <c r="M23" s="15">
        <f t="shared" si="0"/>
        <v>699.4133333333334</v>
      </c>
      <c r="N23" s="18">
        <f t="shared" si="1"/>
        <v>0.019802647731058515</v>
      </c>
      <c r="O23" s="15">
        <v>3497.05</v>
      </c>
      <c r="P23" s="23">
        <v>0</v>
      </c>
      <c r="Q23" s="15">
        <f t="shared" si="2"/>
        <v>0</v>
      </c>
    </row>
    <row r="24" spans="1:17" ht="41.25" customHeight="1">
      <c r="A24" s="14">
        <v>12</v>
      </c>
      <c r="B24" s="13" t="s">
        <v>42</v>
      </c>
      <c r="C24" s="20" t="s">
        <v>29</v>
      </c>
      <c r="D24" s="19">
        <v>5</v>
      </c>
      <c r="E24" s="38" t="s">
        <v>51</v>
      </c>
      <c r="F24" s="40"/>
      <c r="G24" s="17">
        <v>3</v>
      </c>
      <c r="H24" s="15">
        <v>685.61</v>
      </c>
      <c r="I24" s="15">
        <v>699.32</v>
      </c>
      <c r="J24" s="15">
        <v>713.31</v>
      </c>
      <c r="K24" s="16" t="s">
        <v>20</v>
      </c>
      <c r="L24" s="16" t="s">
        <v>20</v>
      </c>
      <c r="M24" s="15">
        <f t="shared" si="0"/>
        <v>699.4133333333334</v>
      </c>
      <c r="N24" s="18">
        <f t="shared" si="1"/>
        <v>0.019802647731058515</v>
      </c>
      <c r="O24" s="15">
        <v>3497.05</v>
      </c>
      <c r="P24" s="23">
        <v>0</v>
      </c>
      <c r="Q24" s="15">
        <f t="shared" si="2"/>
        <v>0</v>
      </c>
    </row>
    <row r="25" spans="1:17" ht="38.25" customHeight="1">
      <c r="A25" s="14">
        <v>13</v>
      </c>
      <c r="B25" s="21" t="s">
        <v>42</v>
      </c>
      <c r="C25" s="20" t="s">
        <v>29</v>
      </c>
      <c r="D25" s="19">
        <v>5</v>
      </c>
      <c r="E25" s="61" t="s">
        <v>52</v>
      </c>
      <c r="F25" s="62"/>
      <c r="G25" s="17">
        <v>3</v>
      </c>
      <c r="H25" s="15">
        <v>685.61</v>
      </c>
      <c r="I25" s="15">
        <v>699.32</v>
      </c>
      <c r="J25" s="15">
        <v>713.31</v>
      </c>
      <c r="K25" s="16" t="s">
        <v>20</v>
      </c>
      <c r="L25" s="16" t="s">
        <v>20</v>
      </c>
      <c r="M25" s="15">
        <f t="shared" si="0"/>
        <v>699.4133333333334</v>
      </c>
      <c r="N25" s="18">
        <f t="shared" si="1"/>
        <v>0.019802647731058515</v>
      </c>
      <c r="O25" s="15">
        <v>3497.05</v>
      </c>
      <c r="P25" s="23">
        <v>0</v>
      </c>
      <c r="Q25" s="15">
        <f t="shared" si="2"/>
        <v>0</v>
      </c>
    </row>
    <row r="26" spans="1:17" ht="15.75">
      <c r="A26" s="57" t="s">
        <v>10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26">
        <f>SUM(O13:O25)</f>
        <v>123139.47000000002</v>
      </c>
      <c r="P26" s="22"/>
      <c r="Q26" s="26">
        <v>23519.51</v>
      </c>
    </row>
    <row r="27" spans="5:6" ht="12.75">
      <c r="E27" s="4"/>
      <c r="F27" s="4"/>
    </row>
    <row r="28" spans="1:15" ht="12.75">
      <c r="A28" s="9" t="s">
        <v>6</v>
      </c>
      <c r="B28" s="9"/>
      <c r="C28" s="4"/>
      <c r="D28" s="4"/>
      <c r="E28" s="12"/>
      <c r="F28" s="12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8" t="s">
        <v>54</v>
      </c>
      <c r="M29" s="29">
        <v>1231.39</v>
      </c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30" t="s">
        <v>55</v>
      </c>
      <c r="M30" s="31">
        <v>6156.97</v>
      </c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94.5" customHeight="1">
      <c r="A32" s="60" t="s">
        <v>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2.75">
      <c r="A33" s="9" t="s">
        <v>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</sheetData>
  <sheetProtection/>
  <mergeCells count="33">
    <mergeCell ref="L1:O1"/>
    <mergeCell ref="A2:O2"/>
    <mergeCell ref="A3:O3"/>
    <mergeCell ref="A6:O6"/>
    <mergeCell ref="A7:O7"/>
    <mergeCell ref="A8:O8"/>
    <mergeCell ref="M10:M11"/>
    <mergeCell ref="N10:N11"/>
    <mergeCell ref="O10:O11"/>
    <mergeCell ref="E12:F12"/>
    <mergeCell ref="E13:F13"/>
    <mergeCell ref="A10:A11"/>
    <mergeCell ref="B10:B11"/>
    <mergeCell ref="C10:C11"/>
    <mergeCell ref="D10:D11"/>
    <mergeCell ref="E10:F11"/>
    <mergeCell ref="E15:F15"/>
    <mergeCell ref="E16:F16"/>
    <mergeCell ref="E17:F17"/>
    <mergeCell ref="E18:F18"/>
    <mergeCell ref="E19:F19"/>
    <mergeCell ref="H10:L10"/>
    <mergeCell ref="G10:G11"/>
    <mergeCell ref="A26:N26"/>
    <mergeCell ref="A32:O32"/>
    <mergeCell ref="Q11:Q12"/>
    <mergeCell ref="E20:F20"/>
    <mergeCell ref="E21:F21"/>
    <mergeCell ref="E22:F22"/>
    <mergeCell ref="E23:F23"/>
    <mergeCell ref="E24:F24"/>
    <mergeCell ref="E25:F25"/>
    <mergeCell ref="E14:F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2015-06-18T04:05:19Z</cp:lastPrinted>
  <dcterms:created xsi:type="dcterms:W3CDTF">1996-10-08T23:32:33Z</dcterms:created>
  <dcterms:modified xsi:type="dcterms:W3CDTF">2015-06-18T04:05:57Z</dcterms:modified>
  <cp:category/>
  <cp:version/>
  <cp:contentType/>
  <cp:contentStatus/>
</cp:coreProperties>
</file>